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14208F53-CBF4-4FA6-B121-48DF91064C4D}" xr6:coauthVersionLast="47" xr6:coauthVersionMax="47" xr10:uidLastSave="{00000000-0000-0000-0000-000000000000}"/>
  <workbookProtection lockStructure="1"/>
  <bookViews>
    <workbookView xWindow="-120" yWindow="-120" windowWidth="29040" windowHeight="15840" xr2:uid="{8062E80F-4C94-44FE-8FEA-D6D084FA3A36}"/>
  </bookViews>
  <sheets>
    <sheet name="Barselsberegner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5" l="1"/>
  <c r="G40" i="5"/>
  <c r="G38" i="5" s="1"/>
  <c r="B40" i="5"/>
  <c r="B38" i="5" s="1"/>
  <c r="B42" i="5" s="1"/>
  <c r="A43" i="5" s="1"/>
  <c r="K38" i="5"/>
  <c r="K42" i="5" s="1"/>
  <c r="L42" i="5" s="1"/>
  <c r="I26" i="5"/>
  <c r="D26" i="5"/>
  <c r="C30" i="5" s="1"/>
  <c r="D30" i="5" s="1"/>
  <c r="I21" i="5"/>
  <c r="C11" i="5"/>
  <c r="D11" i="5" s="1"/>
  <c r="C15" i="5" s="1"/>
  <c r="D15" i="5" s="1"/>
  <c r="I9" i="5"/>
  <c r="C17" i="5" l="1"/>
  <c r="D17" i="5" s="1"/>
  <c r="C19" i="5" s="1"/>
  <c r="D19" i="5" s="1"/>
  <c r="C21" i="5" s="1"/>
  <c r="D21" i="5" s="1"/>
  <c r="G42" i="5"/>
</calcChain>
</file>

<file path=xl/sharedStrings.xml><?xml version="1.0" encoding="utf-8"?>
<sst xmlns="http://schemas.openxmlformats.org/spreadsheetml/2006/main" count="42" uniqueCount="32">
  <si>
    <r>
      <t xml:space="preserve">Skema til udregning af </t>
    </r>
    <r>
      <rPr>
        <b/>
        <sz val="20"/>
        <rFont val="Arial"/>
        <family val="2"/>
      </rPr>
      <t>datoer og perioder</t>
    </r>
    <r>
      <rPr>
        <sz val="20"/>
        <rFont val="Arial"/>
        <family val="2"/>
      </rPr>
      <t xml:space="preserve"> i forbindelse med barselsorlov </t>
    </r>
    <r>
      <rPr>
        <b/>
        <sz val="20"/>
        <rFont val="Arial"/>
        <family val="2"/>
      </rPr>
      <t>- ønskede uger og dage er kendt</t>
    </r>
  </si>
  <si>
    <t>Mor</t>
  </si>
  <si>
    <t>Overdraget fra far</t>
  </si>
  <si>
    <t>Overdraget fra mor</t>
  </si>
  <si>
    <t>Orlov med løn</t>
  </si>
  <si>
    <t>Antal uger</t>
  </si>
  <si>
    <t>Faktisk fødsel</t>
  </si>
  <si>
    <t>2 ugers pligt - lønart 770</t>
  </si>
  <si>
    <t>Normalt 8 uger inden for de første 10 uger efter fødsel - lønart 770</t>
  </si>
  <si>
    <t>Normalt 10 uger efter de første 10 uger efter fødsel - lønart 770
dog lønart 576 hvis udskudt orlov</t>
  </si>
  <si>
    <t>Max. 6 uger deles med far - lønart 770
dog lønart 576 hvis udskudt orlov</t>
  </si>
  <si>
    <t>Max. 6 uger deles med mor - lønart 576</t>
  </si>
  <si>
    <t>OBS - far skal afgive 2 uger hvis mor afvikler alle 6 uger</t>
  </si>
  <si>
    <t>Orlov uden løn - antal uger og dage er kendt</t>
  </si>
  <si>
    <t>Start dato</t>
  </si>
  <si>
    <t>Antal dage (tæller ikke med i sum)</t>
  </si>
  <si>
    <t>MOR: maks 4 uger på dagpenge hvis mor ikke afvikler nogle af de 6 uger fælles med løn eller far ikke overdrager noget orlov til mor</t>
  </si>
  <si>
    <t>FAR: maks 15 uger på dagpenge OBS på om far har taget 6 ugers fælles løn og om der er overdraget noget orlov til mor</t>
  </si>
  <si>
    <t>Til rest i alt</t>
  </si>
  <si>
    <t>Sum af uger</t>
  </si>
  <si>
    <t>Antal uger må max være</t>
  </si>
  <si>
    <t xml:space="preserve">Antal uger må max være </t>
  </si>
  <si>
    <t>Der kan kun indtastes i de blå felter: dd-mm-åååå eller helt tal for antal uger eller dage</t>
  </si>
  <si>
    <t>Far/medmor</t>
  </si>
  <si>
    <t>Til rest mor</t>
  </si>
  <si>
    <t>Til rest far/medmor</t>
  </si>
  <si>
    <t>Fædre-/medmødre orlov - lønart 575</t>
  </si>
  <si>
    <t>Barns hospitalsindlæggelse (antal dage)</t>
  </si>
  <si>
    <t>I perioden orlov med løn</t>
  </si>
  <si>
    <t>I perioden orlov uden løn</t>
  </si>
  <si>
    <t>Dokumentation fra sygehus vedlægges (kan max forlænges med 3 mdr. i alt)</t>
  </si>
  <si>
    <t>Max. 10 uger - lønart 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</si>
</sst>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i/>
      <sz val="8"/>
      <name val="Arial"/>
      <family val="2"/>
    </font>
    <font>
      <sz val="9"/>
      <color indexed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horizontal="left"/>
      <protection hidden="1"/>
    </xf>
    <xf numFmtId="14" fontId="0" fillId="2" borderId="1" xfId="0" applyNumberFormat="1" applyFill="1" applyBorder="1" applyProtection="1">
      <protection locked="0"/>
    </xf>
    <xf numFmtId="14" fontId="0" fillId="0" borderId="0" xfId="0" applyNumberFormat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14" fontId="1" fillId="3" borderId="1" xfId="0" applyNumberFormat="1" applyFont="1" applyFill="1" applyBorder="1" applyProtection="1">
      <protection hidden="1"/>
    </xf>
    <xf numFmtId="0" fontId="6" fillId="0" borderId="0" xfId="0" applyFont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14" fontId="8" fillId="0" borderId="0" xfId="0" applyNumberFormat="1" applyFont="1" applyProtection="1">
      <protection hidden="1"/>
    </xf>
    <xf numFmtId="0" fontId="9" fillId="0" borderId="0" xfId="0" applyFont="1" applyProtection="1">
      <protection hidden="1"/>
    </xf>
    <xf numFmtId="14" fontId="0" fillId="3" borderId="1" xfId="0" applyNumberFormat="1" applyFill="1" applyBorder="1" applyProtection="1">
      <protection hidden="1"/>
    </xf>
    <xf numFmtId="0" fontId="10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0" borderId="0" xfId="0" applyFont="1" applyAlignment="1" applyProtection="1">
      <alignment wrapText="1"/>
      <protection hidden="1"/>
    </xf>
    <xf numFmtId="14" fontId="1" fillId="5" borderId="1" xfId="0" applyNumberFormat="1" applyFont="1" applyFill="1" applyBorder="1" applyProtection="1">
      <protection hidden="1"/>
    </xf>
    <xf numFmtId="0" fontId="11" fillId="0" borderId="0" xfId="0" applyFont="1" applyProtection="1">
      <protection hidden="1"/>
    </xf>
    <xf numFmtId="14" fontId="4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1" fillId="2" borderId="1" xfId="0" applyFont="1" applyFill="1" applyBorder="1" applyAlignment="1" applyProtection="1">
      <alignment horizontal="center"/>
      <protection locked="0"/>
    </xf>
    <xf numFmtId="14" fontId="0" fillId="2" borderId="2" xfId="0" applyNumberFormat="1" applyFill="1" applyBorder="1" applyProtection="1">
      <protection locked="0"/>
    </xf>
    <xf numFmtId="14" fontId="1" fillId="0" borderId="0" xfId="0" applyNumberFormat="1" applyFont="1" applyProtection="1">
      <protection hidden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0" fillId="6" borderId="1" xfId="0" applyFill="1" applyBorder="1" applyAlignment="1" applyProtection="1">
      <alignment horizontal="center"/>
      <protection locked="0" hidden="1"/>
    </xf>
    <xf numFmtId="0" fontId="0" fillId="0" borderId="0" xfId="0" applyAlignment="1">
      <alignment horizontal="center"/>
    </xf>
    <xf numFmtId="14" fontId="0" fillId="4" borderId="0" xfId="0" applyNumberFormat="1" applyFill="1"/>
    <xf numFmtId="14" fontId="0" fillId="5" borderId="1" xfId="0" applyNumberFormat="1" applyFill="1" applyBorder="1"/>
    <xf numFmtId="14" fontId="0" fillId="0" borderId="0" xfId="0" applyNumberFormat="1"/>
    <xf numFmtId="0" fontId="0" fillId="4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left"/>
      <protection hidden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3AE1-887A-4F18-B7CA-61F4CE5934A2}">
  <sheetPr>
    <pageSetUpPr fitToPage="1"/>
  </sheetPr>
  <dimension ref="A1:L44"/>
  <sheetViews>
    <sheetView tabSelected="1" zoomScaleNormal="100" workbookViewId="0">
      <selection activeCell="G5" sqref="G5"/>
    </sheetView>
  </sheetViews>
  <sheetFormatPr defaultColWidth="9.140625" defaultRowHeight="12.75" x14ac:dyDescent="0.2"/>
  <cols>
    <col min="1" max="1" width="34" style="2" customWidth="1"/>
    <col min="2" max="2" width="15.140625" style="10" bestFit="1" customWidth="1"/>
    <col min="3" max="3" width="14" style="2" bestFit="1" customWidth="1"/>
    <col min="4" max="4" width="10.28515625" style="2" bestFit="1" customWidth="1"/>
    <col min="5" max="5" width="15" style="2" customWidth="1"/>
    <col min="6" max="6" width="30.5703125" style="2" customWidth="1"/>
    <col min="7" max="7" width="15.42578125" style="2" customWidth="1"/>
    <col min="8" max="8" width="10.28515625" style="2" bestFit="1" customWidth="1"/>
    <col min="9" max="9" width="10.140625" style="2" bestFit="1" customWidth="1"/>
    <col min="10" max="10" width="24.5703125" style="2" bestFit="1" customWidth="1"/>
    <col min="11" max="16384" width="9.140625" style="2"/>
  </cols>
  <sheetData>
    <row r="1" spans="1:9" ht="51" customHeight="1" x14ac:dyDescent="0.4">
      <c r="A1" s="44" t="s">
        <v>0</v>
      </c>
      <c r="B1" s="44"/>
      <c r="C1" s="44"/>
      <c r="D1" s="44"/>
      <c r="E1" s="44"/>
      <c r="F1" s="44"/>
      <c r="G1" s="44"/>
      <c r="H1" s="44"/>
      <c r="I1" s="44"/>
    </row>
    <row r="2" spans="1:9" ht="9" customHeight="1" x14ac:dyDescent="0.35">
      <c r="A2" s="3"/>
      <c r="B2" s="4"/>
      <c r="C2" s="3"/>
      <c r="D2" s="3"/>
      <c r="E2" s="3"/>
      <c r="F2" s="3"/>
      <c r="G2" s="3"/>
      <c r="H2" s="1"/>
      <c r="I2" s="1"/>
    </row>
    <row r="3" spans="1:9" x14ac:dyDescent="0.2">
      <c r="B3" s="43" t="s">
        <v>1</v>
      </c>
      <c r="C3" s="43"/>
      <c r="D3" s="43"/>
      <c r="G3" s="43" t="s">
        <v>23</v>
      </c>
      <c r="H3" s="43"/>
      <c r="I3" s="43"/>
    </row>
    <row r="4" spans="1:9" x14ac:dyDescent="0.2">
      <c r="B4" s="5"/>
      <c r="C4" s="5"/>
      <c r="D4" s="5"/>
      <c r="G4" s="5"/>
      <c r="H4" s="5"/>
      <c r="I4" s="5"/>
    </row>
    <row r="5" spans="1:9" x14ac:dyDescent="0.2">
      <c r="A5" s="6" t="s">
        <v>2</v>
      </c>
      <c r="B5" s="7"/>
      <c r="C5" s="5"/>
      <c r="D5" s="5"/>
      <c r="F5" s="6" t="s">
        <v>3</v>
      </c>
      <c r="G5" s="7"/>
      <c r="H5" s="5"/>
      <c r="I5" s="5"/>
    </row>
    <row r="6" spans="1:9" x14ac:dyDescent="0.2">
      <c r="A6" s="6"/>
      <c r="B6" s="37"/>
      <c r="C6" s="5"/>
      <c r="D6" s="5"/>
      <c r="F6" s="6"/>
      <c r="G6" s="37"/>
      <c r="H6" s="5"/>
      <c r="I6" s="5"/>
    </row>
    <row r="7" spans="1:9" x14ac:dyDescent="0.2">
      <c r="A7" s="45" t="s">
        <v>4</v>
      </c>
      <c r="B7" s="45"/>
      <c r="C7" s="45"/>
      <c r="D7" s="45"/>
      <c r="E7" s="45"/>
      <c r="F7" s="45"/>
      <c r="G7" s="45"/>
      <c r="H7" s="45"/>
      <c r="I7" s="45"/>
    </row>
    <row r="8" spans="1:9" x14ac:dyDescent="0.2">
      <c r="B8" s="8" t="s">
        <v>5</v>
      </c>
      <c r="G8" s="9" t="s">
        <v>5</v>
      </c>
    </row>
    <row r="9" spans="1:9" x14ac:dyDescent="0.2">
      <c r="A9" s="46" t="s">
        <v>6</v>
      </c>
      <c r="B9" s="46"/>
      <c r="C9" s="11"/>
      <c r="F9" s="12" t="s">
        <v>26</v>
      </c>
      <c r="G9" s="13">
        <v>2</v>
      </c>
      <c r="H9" s="11"/>
      <c r="I9" s="14" t="str">
        <f>IF(OR(H9="",C9=""),"",IF(SUM(H9+14-1)&lt;C9+98,SUM(H9+14-1),"Fejl"))</f>
        <v/>
      </c>
    </row>
    <row r="10" spans="1:9" ht="9" customHeight="1" x14ac:dyDescent="0.2">
      <c r="A10" s="10"/>
      <c r="C10" s="38"/>
      <c r="F10" s="12"/>
      <c r="G10" s="21"/>
    </row>
    <row r="11" spans="1:9" x14ac:dyDescent="0.2">
      <c r="A11" s="35" t="s">
        <v>27</v>
      </c>
      <c r="B11" s="36"/>
      <c r="C11" s="39" t="str">
        <f>IF(B11="","",C9+1)</f>
        <v/>
      </c>
      <c r="D11" s="14" t="str">
        <f>IF(C11="","",SUM(C11+(B11)-1))</f>
        <v/>
      </c>
      <c r="G11" s="10"/>
      <c r="I11" s="12"/>
    </row>
    <row r="12" spans="1:9" x14ac:dyDescent="0.2">
      <c r="A12" s="35" t="s">
        <v>28</v>
      </c>
      <c r="B12" s="37"/>
      <c r="C12" s="40"/>
      <c r="D12" s="29"/>
      <c r="G12" s="10"/>
      <c r="I12" s="12"/>
    </row>
    <row r="13" spans="1:9" x14ac:dyDescent="0.2">
      <c r="A13" s="24" t="s">
        <v>30</v>
      </c>
      <c r="B13" s="37"/>
      <c r="C13" s="40"/>
      <c r="D13" s="29"/>
      <c r="G13" s="10"/>
      <c r="I13" s="12"/>
    </row>
    <row r="14" spans="1:9" ht="9" customHeight="1" x14ac:dyDescent="0.2">
      <c r="F14" s="15"/>
      <c r="G14" s="16"/>
    </row>
    <row r="15" spans="1:9" x14ac:dyDescent="0.2">
      <c r="A15" s="18" t="s">
        <v>7</v>
      </c>
      <c r="B15" s="41">
        <v>2</v>
      </c>
      <c r="C15" s="19">
        <f>IF(B11="",C9+1,D11+1)</f>
        <v>1</v>
      </c>
      <c r="D15" s="14" t="str">
        <f>IF(OR(C9="",B15=""),"",SUM(C15+(B15*7)-1))</f>
        <v/>
      </c>
      <c r="E15" s="20"/>
      <c r="G15" s="17"/>
    </row>
    <row r="16" spans="1:9" ht="9" customHeight="1" x14ac:dyDescent="0.2">
      <c r="B16" s="21"/>
      <c r="G16" s="10"/>
    </row>
    <row r="17" spans="1:9" ht="22.5" x14ac:dyDescent="0.2">
      <c r="A17" s="22" t="s">
        <v>8</v>
      </c>
      <c r="B17" s="7"/>
      <c r="C17" s="39" t="str">
        <f>IF(B17="","",D15+1)</f>
        <v/>
      </c>
      <c r="D17" s="23" t="str">
        <f>IF(C17="","",SUM(C17+(B17*7)-1))</f>
        <v/>
      </c>
      <c r="E17" s="20"/>
      <c r="G17" s="17"/>
    </row>
    <row r="18" spans="1:9" ht="9" customHeight="1" x14ac:dyDescent="0.2">
      <c r="A18" s="22"/>
      <c r="B18" s="37"/>
      <c r="C18" s="40"/>
      <c r="D18" s="29"/>
      <c r="E18" s="20"/>
      <c r="G18" s="17"/>
    </row>
    <row r="19" spans="1:9" ht="33.75" x14ac:dyDescent="0.2">
      <c r="A19" s="22" t="s">
        <v>9</v>
      </c>
      <c r="B19" s="7"/>
      <c r="C19" s="39" t="str">
        <f>IF(B19="","",D17+1)</f>
        <v/>
      </c>
      <c r="D19" s="14" t="str">
        <f>IF(C19="","",SUM(C19+(B19*7)-1))</f>
        <v/>
      </c>
      <c r="E19" s="20"/>
      <c r="F19" s="18" t="s">
        <v>31</v>
      </c>
      <c r="G19" s="7"/>
      <c r="H19" s="11"/>
      <c r="I19" s="14" t="str">
        <f>IF(H19="","",SUM(H19+(G19*7)-1))</f>
        <v/>
      </c>
    </row>
    <row r="20" spans="1:9" ht="9" customHeight="1" x14ac:dyDescent="0.2">
      <c r="B20" s="21"/>
      <c r="G20" s="10"/>
    </row>
    <row r="21" spans="1:9" ht="22.5" customHeight="1" x14ac:dyDescent="0.2">
      <c r="A21" s="22" t="s">
        <v>10</v>
      </c>
      <c r="B21" s="7"/>
      <c r="C21" s="39" t="str">
        <f>IF(B21="","",D19+1)</f>
        <v/>
      </c>
      <c r="D21" s="14" t="str">
        <f>IF(C21="","",SUM(C21+(B21*7)-1))</f>
        <v/>
      </c>
      <c r="E21" s="20"/>
      <c r="F21" s="18" t="s">
        <v>11</v>
      </c>
      <c r="G21" s="7"/>
      <c r="H21" s="11"/>
      <c r="I21" s="14" t="str">
        <f>IF(OR(H21="",G21=""),"",SUM(H21+(G21*7)-1))</f>
        <v/>
      </c>
    </row>
    <row r="22" spans="1:9" x14ac:dyDescent="0.2">
      <c r="A22" s="24" t="s">
        <v>12</v>
      </c>
      <c r="C22" s="12"/>
      <c r="D22" s="25"/>
      <c r="G22" s="10"/>
      <c r="H22" s="12"/>
      <c r="I22" s="12"/>
    </row>
    <row r="23" spans="1:9" x14ac:dyDescent="0.2">
      <c r="A23" s="24"/>
      <c r="C23" s="12"/>
      <c r="D23" s="25"/>
      <c r="G23" s="10"/>
      <c r="H23" s="12"/>
      <c r="I23" s="12"/>
    </row>
    <row r="24" spans="1:9" x14ac:dyDescent="0.2">
      <c r="A24" s="26" t="s">
        <v>13</v>
      </c>
      <c r="G24" s="10"/>
    </row>
    <row r="25" spans="1:9" x14ac:dyDescent="0.2">
      <c r="C25" s="21" t="s">
        <v>14</v>
      </c>
      <c r="G25" s="10"/>
      <c r="H25" s="21" t="s">
        <v>14</v>
      </c>
    </row>
    <row r="26" spans="1:9" x14ac:dyDescent="0.2">
      <c r="A26" s="2" t="s">
        <v>5</v>
      </c>
      <c r="B26" s="27"/>
      <c r="C26" s="28"/>
      <c r="D26" s="14" t="str">
        <f>IF(B28&gt;6,"Fejl",IF(OR(AND(B26="",B28=""),C26=""),"",SUM(C26+(B26*7)+B28-1)))</f>
        <v/>
      </c>
      <c r="E26" s="20"/>
      <c r="F26" s="9" t="s">
        <v>5</v>
      </c>
      <c r="G26" s="7"/>
      <c r="H26" s="11"/>
      <c r="I26" s="14" t="str">
        <f>IF(G28&gt;6,"Fejl",IF(OR(AND(G26="",G28=""),H26=""),"",SUM(H26+(G26*7)+G28-1)))</f>
        <v/>
      </c>
    </row>
    <row r="27" spans="1:9" ht="9" customHeight="1" x14ac:dyDescent="0.2">
      <c r="B27" s="42"/>
      <c r="C27" s="40"/>
      <c r="D27" s="29"/>
      <c r="E27" s="20"/>
      <c r="F27" s="9"/>
      <c r="G27" s="37"/>
      <c r="H27" s="40"/>
      <c r="I27" s="29"/>
    </row>
    <row r="28" spans="1:9" x14ac:dyDescent="0.2">
      <c r="A28" s="9" t="s">
        <v>15</v>
      </c>
      <c r="B28" s="30"/>
      <c r="F28" s="9" t="s">
        <v>15</v>
      </c>
      <c r="G28" s="7"/>
    </row>
    <row r="29" spans="1:9" ht="9" customHeight="1" x14ac:dyDescent="0.2">
      <c r="B29" s="24"/>
      <c r="C29" s="24"/>
      <c r="D29" s="24"/>
      <c r="E29" s="24"/>
      <c r="F29" s="24"/>
      <c r="G29" s="24"/>
      <c r="H29" s="24"/>
      <c r="I29" s="24"/>
    </row>
    <row r="30" spans="1:9" x14ac:dyDescent="0.2">
      <c r="A30" s="35" t="s">
        <v>27</v>
      </c>
      <c r="B30" s="36"/>
      <c r="C30" s="39" t="str">
        <f>IF(B30="","",D26+1)</f>
        <v/>
      </c>
      <c r="D30" s="14" t="str">
        <f>IF(C30="","",SUM(C30+(B30)-1))</f>
        <v/>
      </c>
      <c r="E30" s="24"/>
      <c r="F30" s="24"/>
      <c r="G30" s="24"/>
      <c r="H30" s="24"/>
      <c r="I30" s="24"/>
    </row>
    <row r="31" spans="1:9" x14ac:dyDescent="0.2">
      <c r="A31" s="35" t="s">
        <v>29</v>
      </c>
      <c r="B31" s="37"/>
      <c r="C31" s="40"/>
      <c r="D31" s="29"/>
      <c r="E31" s="24"/>
      <c r="F31" s="24"/>
      <c r="G31" s="24"/>
      <c r="H31" s="24"/>
      <c r="I31" s="24"/>
    </row>
    <row r="32" spans="1:9" x14ac:dyDescent="0.2">
      <c r="A32" s="24" t="s">
        <v>30</v>
      </c>
      <c r="B32" s="37"/>
      <c r="C32" s="40"/>
      <c r="D32" s="29"/>
      <c r="E32" s="24"/>
      <c r="F32" s="24"/>
      <c r="G32" s="24"/>
      <c r="H32" s="24"/>
      <c r="I32" s="24"/>
    </row>
    <row r="33" spans="1:12" x14ac:dyDescent="0.2">
      <c r="A33" s="24"/>
      <c r="B33" s="24"/>
      <c r="C33" s="24"/>
      <c r="D33" s="24"/>
      <c r="E33" s="24"/>
      <c r="F33" s="24"/>
      <c r="G33" s="24"/>
      <c r="H33" s="24"/>
      <c r="I33" s="24"/>
    </row>
    <row r="34" spans="1:12" x14ac:dyDescent="0.2">
      <c r="A34" s="24" t="s">
        <v>16</v>
      </c>
      <c r="B34" s="24"/>
      <c r="C34" s="24"/>
      <c r="D34" s="24"/>
      <c r="E34" s="24"/>
      <c r="F34" s="24"/>
      <c r="G34" s="24"/>
      <c r="H34" s="24"/>
      <c r="I34" s="24"/>
    </row>
    <row r="35" spans="1:12" x14ac:dyDescent="0.2">
      <c r="A35" s="24" t="s">
        <v>17</v>
      </c>
      <c r="B35" s="16"/>
      <c r="G35" s="16"/>
    </row>
    <row r="36" spans="1:12" x14ac:dyDescent="0.2">
      <c r="A36" s="24"/>
      <c r="B36" s="16"/>
      <c r="G36" s="16"/>
    </row>
    <row r="38" spans="1:12" x14ac:dyDescent="0.2">
      <c r="A38" s="2" t="s">
        <v>24</v>
      </c>
      <c r="B38" s="10">
        <f>B40-B15-B17-B19-B21-B26</f>
        <v>22</v>
      </c>
      <c r="F38" s="2" t="s">
        <v>25</v>
      </c>
      <c r="G38" s="10">
        <f>G40-G9-G19-G21-G26</f>
        <v>22</v>
      </c>
      <c r="J38" s="2" t="s">
        <v>18</v>
      </c>
      <c r="K38" s="31">
        <f>K40-G9-B15-B17-B19-B21-G19-G21-B26-G26</f>
        <v>44</v>
      </c>
    </row>
    <row r="39" spans="1:12" x14ac:dyDescent="0.2">
      <c r="G39" s="10"/>
      <c r="K39" s="10"/>
    </row>
    <row r="40" spans="1:12" x14ac:dyDescent="0.2">
      <c r="A40" s="26" t="s">
        <v>20</v>
      </c>
      <c r="B40" s="10">
        <f>24+B5-G5</f>
        <v>24</v>
      </c>
      <c r="F40" s="26" t="s">
        <v>20</v>
      </c>
      <c r="G40" s="10">
        <f>24+G5-B5</f>
        <v>24</v>
      </c>
      <c r="J40" s="26" t="s">
        <v>21</v>
      </c>
      <c r="K40" s="32">
        <v>48</v>
      </c>
    </row>
    <row r="41" spans="1:12" x14ac:dyDescent="0.2">
      <c r="C41" s="34"/>
      <c r="G41" s="10"/>
      <c r="K41" s="10"/>
    </row>
    <row r="42" spans="1:12" x14ac:dyDescent="0.2">
      <c r="A42" s="9" t="s">
        <v>19</v>
      </c>
      <c r="B42" s="10">
        <f>B40-B38</f>
        <v>2</v>
      </c>
      <c r="F42" s="9" t="s">
        <v>19</v>
      </c>
      <c r="G42" s="10">
        <f>G40-G38</f>
        <v>2</v>
      </c>
      <c r="J42" s="9" t="s">
        <v>19</v>
      </c>
      <c r="K42" s="31">
        <f>K40-K38</f>
        <v>4</v>
      </c>
      <c r="L42" s="33" t="str">
        <f>IF(K42&lt;48.01,"","Fejl - antal uger må max være 48")</f>
        <v/>
      </c>
    </row>
    <row r="43" spans="1:12" x14ac:dyDescent="0.2">
      <c r="A43" s="33" t="str">
        <f>IF(B42&lt;42.01,"","Orlov skal udstrækkes til 40 eller 46 uger - skal holdes samlet")</f>
        <v/>
      </c>
    </row>
    <row r="44" spans="1:12" x14ac:dyDescent="0.2">
      <c r="A44" s="43" t="s">
        <v>22</v>
      </c>
      <c r="B44" s="43"/>
      <c r="C44" s="43"/>
      <c r="D44" s="43"/>
      <c r="E44" s="43"/>
      <c r="F44" s="43"/>
      <c r="G44" s="43"/>
      <c r="H44" s="43"/>
      <c r="I44" s="43"/>
    </row>
  </sheetData>
  <sheetProtection algorithmName="SHA-512" hashValue="5iGdPMLS8ITbkPeFnd9O+jBQmmAhIkv3zRTPZrggSmHHH3YTmW87RTUx3YiSBlPfYRAJQH5x3Q5SK54OSM2CeQ==" saltValue="auxMuQV4/ZtdMX90pzRQ0A==" spinCount="100000" sheet="1" objects="1" scenarios="1"/>
  <mergeCells count="6">
    <mergeCell ref="A44:I44"/>
    <mergeCell ref="A1:I1"/>
    <mergeCell ref="B3:D3"/>
    <mergeCell ref="G3:I3"/>
    <mergeCell ref="A7:I7"/>
    <mergeCell ref="A9:B9"/>
  </mergeCells>
  <conditionalFormatting sqref="B5:B6 G5:G6">
    <cfRule type="expression" dxfId="0" priority="1">
      <formula>AND($B$21=6,$B$5=1)</formula>
    </cfRule>
  </conditionalFormatting>
  <dataValidations count="2">
    <dataValidation type="whole" operator="lessThan" allowBlank="1" showInputMessage="1" showErrorMessage="1" errorTitle="Max. 22 uge" error="Overdraget fra far max. 22 uge." sqref="G5:G6 B5:B6" xr:uid="{09712562-08C7-4C77-9C3E-28A8C469490A}">
      <formula1>23</formula1>
    </dataValidation>
    <dataValidation type="whole" operator="lessThan" allowBlank="1" showInputMessage="1" showErrorMessage="1" errorTitle="FEJL ANTAL UGE" error="MAX. 6 UGE" sqref="B21 B12 B31" xr:uid="{75656C12-2CE7-48D7-B112-CC10F092685E}">
      <formula1>7</formula1>
    </dataValidation>
  </dataValidations>
  <pageMargins left="0.75" right="0.75" top="0.6" bottom="0.68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Barselsberegner</vt:lpstr>
    </vt:vector>
  </TitlesOfParts>
  <Company>Nyborg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Sidenius Ravn</dc:creator>
  <cp:lastModifiedBy>Kisser Goldschmidt Olesen</cp:lastModifiedBy>
  <dcterms:created xsi:type="dcterms:W3CDTF">2023-04-17T12:30:12Z</dcterms:created>
  <dcterms:modified xsi:type="dcterms:W3CDTF">2024-07-05T11:26:21Z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ReadOnly">
    <vt:lpwstr>False</vt:lpwstr>
  </property>
  <property fmtid="{D5CDD505-2E9C-101B-9397-08002B2CF9AE}" pid="3" name="IsNovaDocument">
    <vt:lpwstr>True</vt:lpwstr>
  </property>
  <property fmtid="{D5CDD505-2E9C-101B-9397-08002B2CF9AE}" pid="4" name="DocumentMetadataId">
    <vt:lpwstr>ca03d9a5-3e34-4e9c-b5ca-471c83b73584</vt:lpwstr>
  </property>
  <property fmtid="{D5CDD505-2E9C-101B-9397-08002B2CF9AE}" pid="5" name="DocumentNumber">
    <vt:lpwstr>D2024-160842</vt:lpwstr>
  </property>
  <property fmtid="{D5CDD505-2E9C-101B-9397-08002B2CF9AE}" pid="6" name="DocumentContentId">
    <vt:lpwstr>ca03d9a5-3e34-4e9c-b5ca-471c83b73584</vt:lpwstr>
  </property>
</Properties>
</file>